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<sst xmlns="http://schemas.openxmlformats.org/spreadsheetml/2006/main" count="117" uniqueCount="50">
  <si>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</si>
  <si>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</si>
  <si>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</si>
  <si>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</si>
  <si>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</si>
  <si>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</si>
  <si>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</si>
  <si>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</si>
  <si>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</si>
  <si>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</si>
  <si>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</si>
  <si>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</si>
  <si>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</si>
  <si>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</si>
  <si>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</si>
  <si>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</si>
  <si>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</si>
  <si>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</si>
  <si>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</si>
  <si>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</si>
  <si>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</si>
  <si>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</si>
  <si>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</si>
  <si>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</si>
  <si>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</si>
  <si>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</si>
  <si>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</si>
  <si>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</si>
  <si>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</si>
  <si>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</si>
  <si>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</si>
  <si>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</si>
  <si>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</si>
  <si>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</si>
  <si>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</si>
  <si>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</si>
  <si>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</si>
  <si>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</si>
  <si>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</si>
  <si>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</si>
  <si>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</si>
  <si>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</si>
  <si>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</si>
  <si>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</si>
  <si>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</si>
  <si>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</si>
  <si>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</si>
  <si>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</si>
  <si>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</si>
  <si>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January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</si>
</sst>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634238</c:v>
                </c:pt>
                <c:pt idx="1">
                  <c:v>142341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776579</c:v>
                </c:pt>
                <c:pt idx="1">
                  <c:v>5040</c:v>
                </c:pt>
                <c:pt idx="2">
                  <c:v>1686</c:v>
                </c:pt>
                <c:pt idx="3">
                  <c:v>3116</c:v>
                </c:pt>
                <c:pt idx="4">
                  <c:v>23794</c:v>
                </c:pt>
                <c:pt idx="5">
                  <c:v>1476</c:v>
                </c:pt>
                <c:pt idx="6">
                  <c:v>807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138974016709</c:v>
                </c:pt>
                <c:pt idx="1">
                  <c:v>5013843807</c:v>
                </c:pt>
                <c:pt idx="2">
                  <c:v>2302864097</c:v>
                </c:pt>
                <c:pt idx="3">
                  <c:v>2089860000</c:v>
                </c:pt>
                <c:pt idx="4">
                  <c:v>124046190400</c:v>
                </c:pt>
                <c:pt idx="5">
                  <c:v>19888675000</c:v>
                </c:pt>
                <c:pt idx="6">
                  <c:v>1336146332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88889362750</c:v>
                </c:pt>
                <c:pt idx="1">
                  <c:v>50084653959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178956.7020341781</c:v>
                </c:pt>
                <c:pt idx="1">
                  <c:v>165484.08737839715</c:v>
                </c:pt>
                <c:pt idx="2">
                  <c:v>184949.984064553</c:v>
                </c:pt>
                <c:pt idx="3">
                  <c:v>166842.55802294263</c:v>
                </c:pt>
                <c:pt idx="4">
                  <c:v>234644.29867216563</c:v>
                </c:pt>
              </c:numCache>
            </c:numRef>
          </c:val>
        </c:ser>
        <c:axId val="51961166"/>
        <c:axId val="64997311"/>
      </c:barChart>
      <c:catAx>
        <c:axId val="51961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4997311"/>
        <c:crosses val="autoZero"/>
        <c:auto val="1"/>
        <c:lblOffset val="100"/>
        <c:noMultiLvlLbl val="0"/>
      </c:catAx>
      <c:valAx>
        <c:axId val="649973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19611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13474712.059620596</c:v>
                </c:pt>
                <c:pt idx="1">
                  <c:v>9190153.06122449</c:v>
                </c:pt>
                <c:pt idx="2">
                  <c:v>13779419.448476052</c:v>
                </c:pt>
                <c:pt idx="3">
                  <c:v>13566387.186629526</c:v>
                </c:pt>
                <c:pt idx="4">
                  <c:v>14541664.451827243</c:v>
                </c:pt>
              </c:numCache>
            </c:numRef>
          </c:val>
        </c:ser>
        <c:axId val="48104888"/>
        <c:axId val="30290809"/>
      </c:barChart>
      <c:catAx>
        <c:axId val="48104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0290809"/>
        <c:crosses val="autoZero"/>
        <c:auto val="1"/>
        <c:lblOffset val="100"/>
        <c:noMultiLvlLbl val="0"/>
      </c:catAx>
      <c:valAx>
        <c:axId val="302908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81048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994810.2791666667</c:v>
                </c:pt>
                <c:pt idx="1">
                  <c:v>577895.0299823633</c:v>
                </c:pt>
                <c:pt idx="2">
                  <c:v>1115850.1902201741</c:v>
                </c:pt>
                <c:pt idx="3">
                  <c:v>1152099.4066100668</c:v>
                </c:pt>
                <c:pt idx="4">
                  <c:v>919222.0394736842</c:v>
                </c:pt>
              </c:numCache>
            </c:numRef>
          </c:val>
        </c:ser>
        <c:axId val="4181826"/>
        <c:axId val="37636435"/>
      </c:barChart>
      <c:catAx>
        <c:axId val="4181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7636435"/>
        <c:crosses val="autoZero"/>
        <c:auto val="1"/>
        <c:lblOffset val="100"/>
        <c:noMultiLvlLbl val="0"/>
      </c:catAx>
      <c:valAx>
        <c:axId val="37636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1818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1365874.3161328589</c:v>
                </c:pt>
                <c:pt idx="1">
                  <c:v>1043295.8715596331</c:v>
                </c:pt>
                <c:pt idx="2">
                  <c:v>1478389.6776</c:v>
                </c:pt>
                <c:pt idx="3">
                  <c:v>1417352.514313919</c:v>
                </c:pt>
                <c:pt idx="4">
                  <c:v>1739278.4810126582</c:v>
                </c:pt>
              </c:numCache>
            </c:numRef>
          </c:val>
        </c:ser>
        <c:axId val="3183596"/>
        <c:axId val="28652365"/>
      </c:barChart>
      <c:catAx>
        <c:axId val="3183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8652365"/>
        <c:crosses val="autoZero"/>
        <c:auto val="1"/>
        <c:lblOffset val="100"/>
        <c:noMultiLvlLbl val="0"/>
      </c:catAx>
      <c:valAx>
        <c:axId val="286523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1835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670686.7779204107</c:v>
                </c:pt>
                <c:pt idx="1">
                  <c:v>304109.1811414392</c:v>
                </c:pt>
                <c:pt idx="2">
                  <c:v>798592.2077922078</c:v>
                </c:pt>
                <c:pt idx="3">
                  <c:v>844517.1521035598</c:v>
                </c:pt>
                <c:pt idx="4">
                  <c:v>705841.8300653595</c:v>
                </c:pt>
              </c:numCache>
            </c:numRef>
          </c:val>
        </c:ser>
        <c:axId val="56544694"/>
        <c:axId val="39140199"/>
      </c:barChart>
      <c:catAx>
        <c:axId val="56544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9140199"/>
        <c:crosses val="autoZero"/>
        <c:auto val="1"/>
        <c:lblOffset val="100"/>
        <c:noMultiLvlLbl val="0"/>
      </c:catAx>
      <c:valAx>
        <c:axId val="39140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65446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5213339.093889216</c:v>
                </c:pt>
                <c:pt idx="1">
                  <c:v>2032606.7672610884</c:v>
                </c:pt>
                <c:pt idx="2">
                  <c:v>5535283.90799278</c:v>
                </c:pt>
                <c:pt idx="3">
                  <c:v>5927475.658780535</c:v>
                </c:pt>
                <c:pt idx="4">
                  <c:v>5171468.2398072975</c:v>
                </c:pt>
              </c:numCache>
            </c:numRef>
          </c:val>
        </c:ser>
        <c:axId val="16717472"/>
        <c:axId val="16239521"/>
      </c:barChart>
      <c:catAx>
        <c:axId val="16717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6239521"/>
        <c:crosses val="autoZero"/>
        <c:auto val="1"/>
        <c:lblOffset val="100"/>
        <c:noMultiLvlLbl val="0"/>
      </c:catAx>
      <c:valAx>
        <c:axId val="16239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67174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105608</c:v>
                </c:pt>
                <c:pt idx="1">
                  <c:v>1234</c:v>
                </c:pt>
                <c:pt idx="2">
                  <c:v>243</c:v>
                </c:pt>
                <c:pt idx="3">
                  <c:v>329</c:v>
                </c:pt>
                <c:pt idx="4">
                  <c:v>4380</c:v>
                </c:pt>
                <c:pt idx="5">
                  <c:v>689</c:v>
                </c:pt>
                <c:pt idx="6">
                  <c:v>168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0.664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6fc1fcf6-7be5-4e60-8cbd-8d76da48db60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$138.97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5b03d5f0-09ea-43c0-9fd4-93fddfe7727e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776,579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0.628</cdr:y>
    </cdr:from>
    <cdr:to>
      <cdr:x>0.65775</cdr:x>
      <cdr:y>0.715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0.4355</cdr:x>
      <cdr:y>0.01325</cdr:y>
    </cdr:from>
    <cdr:to>
      <cdr:x>0.617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28900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c1b8aa91-5c15-4453-bad3-b2470da3372b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812,498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</cdr:x>
      <cdr:y>0.013</cdr:y>
    </cdr:from>
    <cdr:to>
      <cdr:x>0.6465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0.41125</cdr:x>
      <cdr:y>0.013</cdr:y>
    </cdr:from>
    <cdr:to>
      <cdr:x>0.68575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57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5efacc7f-41cd-4f90-bf5e-2953b28d9b5a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$293,651,596,345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c9c8bc05-c360-4cc2-baa6-93914925a417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112,651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634238</v>
      </c>
      <c r="C6" s="7">
        <f>B6/B$9</f>
        <v>0.8167076369564461</v>
      </c>
      <c r="D6" s="14">
        <v>88889362750</v>
      </c>
      <c r="E6" s="7">
        <f>D6/D$9</f>
        <v>0.6396113809974056</v>
      </c>
    </row>
    <row r="7" spans="1:5" ht="12.75">
      <c r="A7" s="1" t="s">
        <v>30</v>
      </c>
      <c r="B7" s="6">
        <v>142341</v>
      </c>
      <c r="C7" s="7">
        <f>B7/B$9</f>
        <v>0.18329236304355384</v>
      </c>
      <c r="D7" s="14">
        <v>50084653959</v>
      </c>
      <c r="E7" s="7">
        <f>D7/D$9</f>
        <v>0.3603886190025945</v>
      </c>
    </row>
    <row r="9" spans="1:7" ht="12.75">
      <c r="A9" s="9" t="s">
        <v>12</v>
      </c>
      <c r="B9" s="10">
        <f>SUM(B6:B7)</f>
        <v>776579</v>
      </c>
      <c r="C9" s="29">
        <f>SUM(C6:C7)</f>
        <v>1</v>
      </c>
      <c r="D9" s="15">
        <f>SUM(D6:D7)</f>
        <v>138974016709</v>
      </c>
      <c r="E9" s="29">
        <f>SUM(E6:E7)</f>
        <v>1</v>
      </c>
      <c r="G9" s="54">
        <f>+D9/1000000000</f>
        <v>138.974016709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105608</v>
      </c>
      <c r="C5" s="7">
        <f>B5/B$13</f>
        <v>0.9374794719975854</v>
      </c>
      <c r="D5" s="6">
        <v>776579</v>
      </c>
      <c r="E5" s="7">
        <f>D5/D$13</f>
        <v>0.9557918911800398</v>
      </c>
      <c r="F5" s="14">
        <v>138974016709</v>
      </c>
      <c r="G5" s="7">
        <f>F5/F$13</f>
        <v>0.4732615740516008</v>
      </c>
      <c r="H5" s="14">
        <f>IF(D5=0,"-",+F5/D5)</f>
        <v>178956.7020341781</v>
      </c>
      <c r="I5" s="25"/>
    </row>
    <row r="6" spans="1:8" ht="12.75">
      <c r="A6" s="51" t="s">
        <v>6</v>
      </c>
      <c r="B6" s="6">
        <v>1234</v>
      </c>
      <c r="C6" s="7">
        <f aca="true" t="shared" si="0" ref="C6:C11">B6/B$13</f>
        <v>0.010954185937097762</v>
      </c>
      <c r="D6" s="6">
        <v>5040</v>
      </c>
      <c r="E6" s="7">
        <f aca="true" t="shared" si="1" ref="E6:E11">D6/D$13</f>
        <v>0.006203092192226934</v>
      </c>
      <c r="F6" s="14">
        <v>5013843807</v>
      </c>
      <c r="G6" s="7">
        <f aca="true" t="shared" si="2" ref="G6:G11">F6/F$13</f>
        <v>0.01707412413011175</v>
      </c>
      <c r="H6" s="14">
        <f aca="true" t="shared" si="3" ref="H6:H11">IF(D6=0,"-",+F6/D6)</f>
        <v>994810.2791666667</v>
      </c>
    </row>
    <row r="7" spans="1:8" ht="12.75">
      <c r="A7" s="51" t="s">
        <v>7</v>
      </c>
      <c r="B7" s="6">
        <v>243</v>
      </c>
      <c r="C7" s="7">
        <f t="shared" si="0"/>
        <v>0.0021571046861545836</v>
      </c>
      <c r="D7" s="6">
        <v>1686</v>
      </c>
      <c r="E7" s="7">
        <f t="shared" si="1"/>
        <v>0.002075082030971153</v>
      </c>
      <c r="F7" s="14">
        <v>2302864097</v>
      </c>
      <c r="G7" s="7">
        <f t="shared" si="2"/>
        <v>0.007842164407287789</v>
      </c>
      <c r="H7" s="14">
        <f t="shared" si="3"/>
        <v>1365874.3161328589</v>
      </c>
    </row>
    <row r="8" spans="1:8" ht="12.75">
      <c r="A8" s="51" t="s">
        <v>8</v>
      </c>
      <c r="B8" s="6">
        <v>329</v>
      </c>
      <c r="C8" s="7">
        <f t="shared" si="0"/>
        <v>0.00292052445162493</v>
      </c>
      <c r="D8" s="6">
        <v>3116</v>
      </c>
      <c r="E8" s="7">
        <f t="shared" si="1"/>
        <v>0.0038350863632895097</v>
      </c>
      <c r="F8" s="14">
        <v>2089860000</v>
      </c>
      <c r="G8" s="7">
        <f t="shared" si="2"/>
        <v>0.00711680108677054</v>
      </c>
      <c r="H8" s="14">
        <f t="shared" si="3"/>
        <v>670686.7779204107</v>
      </c>
    </row>
    <row r="9" spans="1:8" ht="12.75">
      <c r="A9" s="51" t="s">
        <v>9</v>
      </c>
      <c r="B9" s="6">
        <v>4380</v>
      </c>
      <c r="C9" s="7">
        <f t="shared" si="0"/>
        <v>0.038881146194885086</v>
      </c>
      <c r="D9" s="6">
        <v>23794</v>
      </c>
      <c r="E9" s="7">
        <f t="shared" si="1"/>
        <v>0.029284995163065018</v>
      </c>
      <c r="F9" s="14">
        <v>124046190400</v>
      </c>
      <c r="G9" s="7">
        <f t="shared" si="2"/>
        <v>0.42242641260585173</v>
      </c>
      <c r="H9" s="14">
        <f t="shared" si="3"/>
        <v>5213339.093889216</v>
      </c>
    </row>
    <row r="10" spans="1:8" ht="12.75">
      <c r="A10" s="51" t="s">
        <v>10</v>
      </c>
      <c r="B10" s="6">
        <v>689</v>
      </c>
      <c r="C10" s="7">
        <f t="shared" si="0"/>
        <v>0.006116235097779869</v>
      </c>
      <c r="D10" s="6">
        <v>1476</v>
      </c>
      <c r="E10" s="7">
        <f t="shared" si="1"/>
        <v>0.001816619856295031</v>
      </c>
      <c r="F10" s="14">
        <v>19888675000</v>
      </c>
      <c r="G10" s="7">
        <f t="shared" si="2"/>
        <v>0.06772881621468714</v>
      </c>
      <c r="H10" s="14">
        <f t="shared" si="3"/>
        <v>13474712.059620596</v>
      </c>
    </row>
    <row r="11" spans="1:8" ht="12.75">
      <c r="A11" s="51" t="s">
        <v>11</v>
      </c>
      <c r="B11" s="6">
        <v>168</v>
      </c>
      <c r="C11" s="7">
        <f t="shared" si="0"/>
        <v>0.0014913316348723047</v>
      </c>
      <c r="D11" s="6">
        <v>807</v>
      </c>
      <c r="E11" s="7">
        <f t="shared" si="1"/>
        <v>0.000993233214112527</v>
      </c>
      <c r="F11" s="14">
        <v>1336146332</v>
      </c>
      <c r="G11" s="7">
        <f t="shared" si="2"/>
        <v>0.004550107503690233</v>
      </c>
      <c r="H11" s="14">
        <f t="shared" si="3"/>
        <v>1655695.5786864932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112651</v>
      </c>
      <c r="C13" s="11">
        <f t="shared" si="4"/>
        <v>0.9999999999999999</v>
      </c>
      <c r="D13" s="10">
        <f t="shared" si="4"/>
        <v>812498</v>
      </c>
      <c r="E13" s="12">
        <f t="shared" si="4"/>
        <v>1</v>
      </c>
      <c r="F13" s="15">
        <f t="shared" si="4"/>
        <v>293651596345</v>
      </c>
      <c r="G13" s="12">
        <f t="shared" si="4"/>
        <v>1</v>
      </c>
      <c r="H13" s="15">
        <f>F13/D13</f>
        <v>361418.2389925883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61201</v>
      </c>
      <c r="C16" s="7">
        <f aca="true" t="shared" si="5" ref="C16:C22">B16/B$24</f>
        <v>0.9743520346430619</v>
      </c>
      <c r="D16" s="6">
        <v>239098</v>
      </c>
      <c r="E16" s="7">
        <f aca="true" t="shared" si="6" ref="E16:E22">D16/D$24</f>
        <v>0.9801588928334248</v>
      </c>
      <c r="F16" s="20">
        <v>39566914324</v>
      </c>
      <c r="G16" s="7">
        <f aca="true" t="shared" si="7" ref="G16:G22">F16/F$24</f>
        <v>0.85169744956907</v>
      </c>
      <c r="H16" s="20">
        <f aca="true" t="shared" si="8" ref="H16:H22">IF(D16=0,"-",+F16/D16)</f>
        <v>165484.08737839715</v>
      </c>
      <c r="J16" s="8"/>
      <c r="M16" s="1"/>
      <c r="N16" s="1"/>
    </row>
    <row r="17" spans="1:14" ht="12.75">
      <c r="A17" s="1" t="s">
        <v>6</v>
      </c>
      <c r="B17" s="6">
        <v>449</v>
      </c>
      <c r="C17" s="7">
        <f t="shared" si="5"/>
        <v>0.007148315608482456</v>
      </c>
      <c r="D17" s="6">
        <v>1134</v>
      </c>
      <c r="E17" s="7">
        <f t="shared" si="6"/>
        <v>0.004648722216300864</v>
      </c>
      <c r="F17" s="20">
        <v>655332964</v>
      </c>
      <c r="G17" s="7">
        <f t="shared" si="7"/>
        <v>0.01410636698851157</v>
      </c>
      <c r="H17" s="20">
        <f t="shared" si="8"/>
        <v>577895.0299823633</v>
      </c>
      <c r="J17" s="8"/>
      <c r="M17" s="1"/>
      <c r="N17" s="1"/>
    </row>
    <row r="18" spans="1:14" ht="12.75">
      <c r="A18" s="1" t="s">
        <v>7</v>
      </c>
      <c r="B18" s="6">
        <v>54</v>
      </c>
      <c r="C18" s="7">
        <f t="shared" si="5"/>
        <v>0.0008597083359867541</v>
      </c>
      <c r="D18" s="6">
        <v>436</v>
      </c>
      <c r="E18" s="7">
        <f t="shared" si="6"/>
        <v>0.0017873394059146177</v>
      </c>
      <c r="F18" s="20">
        <v>454877000</v>
      </c>
      <c r="G18" s="7">
        <f t="shared" si="7"/>
        <v>0.009791452969903063</v>
      </c>
      <c r="H18" s="20">
        <f t="shared" si="8"/>
        <v>1043295.8715596331</v>
      </c>
      <c r="J18" s="8"/>
      <c r="M18" s="1"/>
      <c r="N18" s="1"/>
    </row>
    <row r="19" spans="1:14" ht="12.75">
      <c r="A19" s="1" t="s">
        <v>8</v>
      </c>
      <c r="B19" s="6">
        <v>181</v>
      </c>
      <c r="C19" s="7">
        <f t="shared" si="5"/>
        <v>0.0028816149780296757</v>
      </c>
      <c r="D19" s="6">
        <v>806</v>
      </c>
      <c r="E19" s="7">
        <f t="shared" si="6"/>
        <v>0.0033041182595577563</v>
      </c>
      <c r="F19" s="20">
        <v>245112000</v>
      </c>
      <c r="G19" s="7">
        <f t="shared" si="7"/>
        <v>0.0052761573356289275</v>
      </c>
      <c r="H19" s="20">
        <f t="shared" si="8"/>
        <v>304109.1811414392</v>
      </c>
      <c r="J19" s="8"/>
      <c r="M19" s="1"/>
      <c r="N19" s="1"/>
    </row>
    <row r="20" spans="1:14" ht="12.75">
      <c r="A20" s="1" t="s">
        <v>9</v>
      </c>
      <c r="B20" s="6">
        <v>799</v>
      </c>
      <c r="C20" s="7">
        <f t="shared" si="5"/>
        <v>0.012720499267655862</v>
      </c>
      <c r="D20" s="6">
        <v>2187</v>
      </c>
      <c r="E20" s="7">
        <f t="shared" si="6"/>
        <v>0.008965392845723093</v>
      </c>
      <c r="F20" s="20">
        <v>4445311000</v>
      </c>
      <c r="G20" s="7">
        <f t="shared" si="7"/>
        <v>0.0956875234252177</v>
      </c>
      <c r="H20" s="20">
        <f t="shared" si="8"/>
        <v>2032606.7672610884</v>
      </c>
      <c r="J20" s="8"/>
      <c r="M20" s="1"/>
      <c r="N20" s="1"/>
    </row>
    <row r="21" spans="1:14" ht="12.75">
      <c r="A21" s="1" t="s">
        <v>10</v>
      </c>
      <c r="B21" s="6">
        <v>68</v>
      </c>
      <c r="C21" s="7">
        <f t="shared" si="5"/>
        <v>0.0010825956823536905</v>
      </c>
      <c r="D21" s="6">
        <v>98</v>
      </c>
      <c r="E21" s="7">
        <f t="shared" si="6"/>
        <v>0.0004017414261000746</v>
      </c>
      <c r="F21" s="20">
        <v>900635000</v>
      </c>
      <c r="G21" s="7">
        <f t="shared" si="7"/>
        <v>0.0193866149432674</v>
      </c>
      <c r="H21" s="20">
        <f t="shared" si="8"/>
        <v>9190153.06122449</v>
      </c>
      <c r="J21" s="8"/>
      <c r="M21" s="1"/>
      <c r="N21" s="1"/>
    </row>
    <row r="22" spans="1:14" ht="12.75">
      <c r="A22" s="1" t="s">
        <v>11</v>
      </c>
      <c r="B22" s="6">
        <v>60</v>
      </c>
      <c r="C22" s="7">
        <f t="shared" si="5"/>
        <v>0.0009552314844297268</v>
      </c>
      <c r="D22" s="6">
        <v>179</v>
      </c>
      <c r="E22" s="7">
        <f t="shared" si="6"/>
        <v>0.0007337930129787077</v>
      </c>
      <c r="F22" s="20">
        <v>188355000</v>
      </c>
      <c r="G22" s="7">
        <f t="shared" si="7"/>
        <v>0.0040544347684013295</v>
      </c>
      <c r="H22" s="20">
        <f t="shared" si="8"/>
        <v>1052262.5698324023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62812</v>
      </c>
      <c r="C24" s="11">
        <f t="shared" si="9"/>
        <v>1</v>
      </c>
      <c r="D24" s="10">
        <f t="shared" si="9"/>
        <v>243938</v>
      </c>
      <c r="E24" s="11">
        <f t="shared" si="9"/>
        <v>0.9999999999999999</v>
      </c>
      <c r="F24" s="21">
        <f t="shared" si="9"/>
        <v>46456537288</v>
      </c>
      <c r="G24" s="11">
        <f t="shared" si="9"/>
        <v>0.9999999999999999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105294</v>
      </c>
      <c r="C27" s="7">
        <f>B27/B$35</f>
        <v>0.9374716205026844</v>
      </c>
      <c r="D27" s="6">
        <v>537481</v>
      </c>
      <c r="E27" s="7">
        <f>D27/D$35</f>
        <v>0.9453373434641902</v>
      </c>
      <c r="F27" s="20">
        <v>99407102385</v>
      </c>
      <c r="G27" s="7">
        <f>F27/F$35</f>
        <v>0.40214032903496666</v>
      </c>
      <c r="H27" s="20">
        <f aca="true" t="shared" si="10" ref="H27:H33">IF(D27=0,"-",+F27/D27)</f>
        <v>184949.984064553</v>
      </c>
      <c r="J27" s="8"/>
    </row>
    <row r="28" spans="1:10" ht="12.75">
      <c r="A28" s="1" t="s">
        <v>6</v>
      </c>
      <c r="B28" s="6">
        <v>1228</v>
      </c>
      <c r="C28" s="7">
        <f aca="true" t="shared" si="11" ref="C28:C33">B28/B$35</f>
        <v>0.010933340456030699</v>
      </c>
      <c r="D28" s="6">
        <v>3906</v>
      </c>
      <c r="E28" s="7">
        <f aca="true" t="shared" si="12" ref="E28:E33">D28/D$35</f>
        <v>0.006869987336428873</v>
      </c>
      <c r="F28" s="20">
        <v>4358510843</v>
      </c>
      <c r="G28" s="7">
        <f aca="true" t="shared" si="13" ref="G28:G33">F28/F$35</f>
        <v>0.017631868774508893</v>
      </c>
      <c r="H28" s="20">
        <f t="shared" si="10"/>
        <v>1115850.1902201741</v>
      </c>
      <c r="J28" s="8"/>
    </row>
    <row r="29" spans="1:10" ht="12.75">
      <c r="A29" s="1" t="s">
        <v>7</v>
      </c>
      <c r="B29" s="6">
        <v>241</v>
      </c>
      <c r="C29" s="7">
        <f t="shared" si="11"/>
        <v>0.002145712581354559</v>
      </c>
      <c r="D29" s="6">
        <v>1250</v>
      </c>
      <c r="E29" s="7">
        <f t="shared" si="12"/>
        <v>0.0021985366540030957</v>
      </c>
      <c r="F29" s="20">
        <v>1847987097</v>
      </c>
      <c r="G29" s="7">
        <f t="shared" si="13"/>
        <v>0.007475825382795689</v>
      </c>
      <c r="H29" s="20">
        <f t="shared" si="10"/>
        <v>1478389.6776</v>
      </c>
      <c r="J29" s="8"/>
    </row>
    <row r="30" spans="1:10" ht="12.75">
      <c r="A30" s="1" t="s">
        <v>8</v>
      </c>
      <c r="B30" s="6">
        <v>328</v>
      </c>
      <c r="C30" s="7">
        <f t="shared" si="11"/>
        <v>0.0029203059198518477</v>
      </c>
      <c r="D30" s="6">
        <v>2310</v>
      </c>
      <c r="E30" s="7">
        <f t="shared" si="12"/>
        <v>0.004062895736597721</v>
      </c>
      <c r="F30" s="20">
        <v>1844748000</v>
      </c>
      <c r="G30" s="7">
        <f t="shared" si="13"/>
        <v>0.007462721977685747</v>
      </c>
      <c r="H30" s="20">
        <f t="shared" si="10"/>
        <v>798592.2077922078</v>
      </c>
      <c r="J30" s="8"/>
    </row>
    <row r="31" spans="1:10" ht="12.75">
      <c r="A31" s="1" t="s">
        <v>9</v>
      </c>
      <c r="B31" s="6">
        <v>4373</v>
      </c>
      <c r="C31" s="7">
        <f t="shared" si="11"/>
        <v>0.03893444447412235</v>
      </c>
      <c r="D31" s="6">
        <v>21607</v>
      </c>
      <c r="E31" s="7">
        <f t="shared" si="12"/>
        <v>0.03800302518643591</v>
      </c>
      <c r="F31" s="20">
        <v>119600879400</v>
      </c>
      <c r="G31" s="7">
        <f t="shared" si="13"/>
        <v>0.4838319983265587</v>
      </c>
      <c r="H31" s="20">
        <f t="shared" si="10"/>
        <v>5535283.90799278</v>
      </c>
      <c r="J31" s="8"/>
    </row>
    <row r="32" spans="1:10" ht="12.75">
      <c r="A32" s="1" t="s">
        <v>10</v>
      </c>
      <c r="B32" s="6">
        <v>685</v>
      </c>
      <c r="C32" s="7">
        <f t="shared" si="11"/>
        <v>0.0060988096192027925</v>
      </c>
      <c r="D32" s="6">
        <v>1378</v>
      </c>
      <c r="E32" s="7">
        <f t="shared" si="12"/>
        <v>0.0024236668073730127</v>
      </c>
      <c r="F32" s="20">
        <v>18988040000</v>
      </c>
      <c r="G32" s="7">
        <f t="shared" si="13"/>
        <v>0.07681399487690246</v>
      </c>
      <c r="H32" s="20">
        <f t="shared" si="10"/>
        <v>13779419.448476052</v>
      </c>
      <c r="J32" s="8"/>
    </row>
    <row r="33" spans="1:10" ht="12.75">
      <c r="A33" s="1" t="s">
        <v>11</v>
      </c>
      <c r="B33" s="6">
        <v>168</v>
      </c>
      <c r="C33" s="7">
        <f t="shared" si="11"/>
        <v>0.0014957664467533855</v>
      </c>
      <c r="D33" s="6">
        <v>628</v>
      </c>
      <c r="E33" s="7">
        <f t="shared" si="12"/>
        <v>0.0011045448149711553</v>
      </c>
      <c r="F33" s="20">
        <v>1147791332</v>
      </c>
      <c r="G33" s="7">
        <f t="shared" si="13"/>
        <v>0.00464326162658184</v>
      </c>
      <c r="H33" s="20">
        <f t="shared" si="10"/>
        <v>1827693.203821656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112317</v>
      </c>
      <c r="C35" s="11">
        <f t="shared" si="14"/>
        <v>1</v>
      </c>
      <c r="D35" s="10">
        <f t="shared" si="14"/>
        <v>568560</v>
      </c>
      <c r="E35" s="11">
        <f t="shared" si="14"/>
        <v>0.9999999999999999</v>
      </c>
      <c r="F35" s="21">
        <f t="shared" si="14"/>
        <v>247195059057</v>
      </c>
      <c r="G35" s="11">
        <f t="shared" si="14"/>
        <v>0.9999999999999999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97252</v>
      </c>
      <c r="C38" s="7">
        <f aca="true" t="shared" si="15" ref="C38:C44">B38/B$46</f>
        <v>0.9411514230691067</v>
      </c>
      <c r="D38" s="6">
        <v>393939</v>
      </c>
      <c r="E38" s="7">
        <f aca="true" t="shared" si="16" ref="E38:E44">D38/D$46</f>
        <v>0.9570174330469934</v>
      </c>
      <c r="F38" s="20">
        <v>65725790465</v>
      </c>
      <c r="G38" s="7">
        <f aca="true" t="shared" si="17" ref="G38:G44">F38/F$46</f>
        <v>0.4406013310049173</v>
      </c>
      <c r="H38" s="20">
        <f aca="true" t="shared" si="18" ref="H38:H44">IF(D38=0,"-",+F38/D38)</f>
        <v>166842.55802294263</v>
      </c>
      <c r="J38" s="8"/>
      <c r="N38" s="1"/>
    </row>
    <row r="39" spans="1:14" ht="12.75">
      <c r="A39" s="1" t="s">
        <v>6</v>
      </c>
      <c r="B39" s="6">
        <v>1195</v>
      </c>
      <c r="C39" s="7">
        <f t="shared" si="15"/>
        <v>0.011564553434043336</v>
      </c>
      <c r="D39" s="6">
        <v>3298</v>
      </c>
      <c r="E39" s="7">
        <f t="shared" si="16"/>
        <v>0.008012010728028918</v>
      </c>
      <c r="F39" s="20">
        <v>3799623843</v>
      </c>
      <c r="G39" s="7">
        <f t="shared" si="17"/>
        <v>0.025471269507748456</v>
      </c>
      <c r="H39" s="20">
        <f t="shared" si="18"/>
        <v>1152099.4066100668</v>
      </c>
      <c r="J39" s="8"/>
      <c r="N39" s="1"/>
    </row>
    <row r="40" spans="1:14" ht="12.75">
      <c r="A40" s="1" t="s">
        <v>7</v>
      </c>
      <c r="B40" s="6">
        <v>227</v>
      </c>
      <c r="C40" s="7">
        <f t="shared" si="15"/>
        <v>0.002196781279939613</v>
      </c>
      <c r="D40" s="6">
        <v>1013</v>
      </c>
      <c r="E40" s="7">
        <f t="shared" si="16"/>
        <v>0.002460935981653516</v>
      </c>
      <c r="F40" s="20">
        <v>1435778097</v>
      </c>
      <c r="G40" s="7">
        <f t="shared" si="17"/>
        <v>0.009624924038042259</v>
      </c>
      <c r="H40" s="20">
        <f t="shared" si="18"/>
        <v>1417352.514313919</v>
      </c>
      <c r="J40" s="8"/>
      <c r="N40" s="1"/>
    </row>
    <row r="41" spans="1:14" ht="12.75">
      <c r="A41" s="1" t="s">
        <v>8</v>
      </c>
      <c r="B41" s="6">
        <v>308</v>
      </c>
      <c r="C41" s="7">
        <f t="shared" si="15"/>
        <v>0.00298065477630573</v>
      </c>
      <c r="D41" s="6">
        <v>1545</v>
      </c>
      <c r="E41" s="7">
        <f t="shared" si="16"/>
        <v>0.0037533525090371984</v>
      </c>
      <c r="F41" s="20">
        <v>1304779000</v>
      </c>
      <c r="G41" s="7">
        <f t="shared" si="17"/>
        <v>0.008746754660537728</v>
      </c>
      <c r="H41" s="20">
        <f t="shared" si="18"/>
        <v>844517.1521035598</v>
      </c>
      <c r="J41" s="8"/>
      <c r="N41" s="1"/>
    </row>
    <row r="42" spans="1:14" ht="12.75">
      <c r="A42" s="1" t="s">
        <v>9</v>
      </c>
      <c r="B42" s="6">
        <v>3532</v>
      </c>
      <c r="C42" s="7">
        <f t="shared" si="15"/>
        <v>0.034180755421791685</v>
      </c>
      <c r="D42" s="6">
        <v>10398</v>
      </c>
      <c r="E42" s="7">
        <f t="shared" si="16"/>
        <v>0.02526042678897656</v>
      </c>
      <c r="F42" s="20">
        <v>61633891900</v>
      </c>
      <c r="G42" s="7">
        <f t="shared" si="17"/>
        <v>0.41317076012367115</v>
      </c>
      <c r="H42" s="20">
        <f t="shared" si="18"/>
        <v>5927475.658780535</v>
      </c>
      <c r="J42" s="8"/>
      <c r="N42" s="1"/>
    </row>
    <row r="43" spans="1:14" ht="12.75">
      <c r="A43" s="1" t="s">
        <v>10</v>
      </c>
      <c r="B43" s="6">
        <v>673</v>
      </c>
      <c r="C43" s="7">
        <f t="shared" si="15"/>
        <v>0.006512924235239468</v>
      </c>
      <c r="D43" s="6">
        <v>1077</v>
      </c>
      <c r="E43" s="7">
        <f t="shared" si="16"/>
        <v>0.0026164146616395227</v>
      </c>
      <c r="F43" s="20">
        <v>14610999000</v>
      </c>
      <c r="G43" s="7">
        <f t="shared" si="17"/>
        <v>0.09794672017127964</v>
      </c>
      <c r="H43" s="20">
        <f t="shared" si="18"/>
        <v>13566387.186629526</v>
      </c>
      <c r="J43" s="8"/>
      <c r="N43" s="1"/>
    </row>
    <row r="44" spans="1:14" ht="12.75">
      <c r="A44" s="1" t="s">
        <v>11</v>
      </c>
      <c r="B44" s="6">
        <v>146</v>
      </c>
      <c r="C44" s="7">
        <f t="shared" si="15"/>
        <v>0.0014129077835734953</v>
      </c>
      <c r="D44" s="6">
        <v>362</v>
      </c>
      <c r="E44" s="7">
        <f t="shared" si="16"/>
        <v>0.0008794262836708517</v>
      </c>
      <c r="F44" s="20">
        <v>662065328</v>
      </c>
      <c r="G44" s="7">
        <f t="shared" si="17"/>
        <v>0.004438240493803502</v>
      </c>
      <c r="H44" s="20">
        <f t="shared" si="18"/>
        <v>1828909.7458563535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103333</v>
      </c>
      <c r="C46" s="11">
        <f t="shared" si="19"/>
        <v>1</v>
      </c>
      <c r="D46" s="10">
        <f t="shared" si="19"/>
        <v>411632</v>
      </c>
      <c r="E46" s="11">
        <f t="shared" si="19"/>
        <v>1</v>
      </c>
      <c r="F46" s="10">
        <f t="shared" si="19"/>
        <v>149172927633</v>
      </c>
      <c r="G46" s="11">
        <f t="shared" si="19"/>
        <v>1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83547</v>
      </c>
      <c r="C49" s="7">
        <f aca="true" t="shared" si="20" ref="C49:C55">B49/B$57</f>
        <v>0.9456473757484521</v>
      </c>
      <c r="D49" s="6">
        <v>143542</v>
      </c>
      <c r="E49" s="7">
        <f aca="true" t="shared" si="21" ref="E49:E55">D49/D$57</f>
        <v>0.9146997349102773</v>
      </c>
      <c r="F49" s="20">
        <v>33681311920</v>
      </c>
      <c r="G49" s="7">
        <f aca="true" t="shared" si="22" ref="G49:G55">F49/F$57</f>
        <v>0.34360925875310416</v>
      </c>
      <c r="H49" s="20">
        <f aca="true" t="shared" si="23" ref="H49:H55">IF(D49=0,"-",+F49/D49)</f>
        <v>234644.29867216563</v>
      </c>
      <c r="J49" s="8"/>
      <c r="N49" s="1"/>
    </row>
    <row r="50" spans="1:14" ht="12.75">
      <c r="A50" s="1" t="s">
        <v>6</v>
      </c>
      <c r="B50" s="6">
        <v>466</v>
      </c>
      <c r="C50" s="7">
        <f t="shared" si="20"/>
        <v>0.005274536214331798</v>
      </c>
      <c r="D50" s="6">
        <v>608</v>
      </c>
      <c r="E50" s="7">
        <f t="shared" si="21"/>
        <v>0.003874388254486134</v>
      </c>
      <c r="F50" s="20">
        <v>558887000</v>
      </c>
      <c r="G50" s="7">
        <f t="shared" si="22"/>
        <v>0.005701640964962333</v>
      </c>
      <c r="H50" s="20">
        <f t="shared" si="23"/>
        <v>919222.0394736842</v>
      </c>
      <c r="J50" s="8"/>
      <c r="N50" s="1"/>
    </row>
    <row r="51" spans="1:14" ht="12.75">
      <c r="A51" s="1" t="s">
        <v>7</v>
      </c>
      <c r="B51" s="6">
        <v>46</v>
      </c>
      <c r="C51" s="7">
        <f t="shared" si="20"/>
        <v>0.0005206623730885466</v>
      </c>
      <c r="D51" s="6">
        <v>237</v>
      </c>
      <c r="E51" s="7">
        <f t="shared" si="21"/>
        <v>0.0015102467373572595</v>
      </c>
      <c r="F51" s="20">
        <v>412209000</v>
      </c>
      <c r="G51" s="7">
        <f t="shared" si="22"/>
        <v>0.004205264607203528</v>
      </c>
      <c r="H51" s="20">
        <f t="shared" si="23"/>
        <v>1739278.4810126582</v>
      </c>
      <c r="J51" s="8"/>
      <c r="N51" s="1"/>
    </row>
    <row r="52" spans="1:14" ht="12.75">
      <c r="A52" s="1" t="s">
        <v>8</v>
      </c>
      <c r="B52" s="6">
        <v>278</v>
      </c>
      <c r="C52" s="7">
        <f t="shared" si="20"/>
        <v>0.00314661173301339</v>
      </c>
      <c r="D52" s="6">
        <v>765</v>
      </c>
      <c r="E52" s="7">
        <f t="shared" si="21"/>
        <v>0.004874847063621533</v>
      </c>
      <c r="F52" s="20">
        <v>539969000</v>
      </c>
      <c r="G52" s="7">
        <f t="shared" si="22"/>
        <v>0.00550864373336604</v>
      </c>
      <c r="H52" s="20">
        <f t="shared" si="23"/>
        <v>705841.8300653595</v>
      </c>
      <c r="J52" s="8"/>
      <c r="N52" s="1"/>
    </row>
    <row r="53" spans="1:14" ht="12.75">
      <c r="A53" s="1" t="s">
        <v>9</v>
      </c>
      <c r="B53" s="6">
        <v>3677</v>
      </c>
      <c r="C53" s="7">
        <f t="shared" si="20"/>
        <v>0.04161903360536056</v>
      </c>
      <c r="D53" s="6">
        <v>11209</v>
      </c>
      <c r="E53" s="7">
        <f t="shared" si="21"/>
        <v>0.07142766109298532</v>
      </c>
      <c r="F53" s="20">
        <v>57966987500</v>
      </c>
      <c r="G53" s="7">
        <f t="shared" si="22"/>
        <v>0.5913663236852164</v>
      </c>
      <c r="H53" s="20">
        <f t="shared" si="23"/>
        <v>5171468.2398072975</v>
      </c>
      <c r="J53" s="8"/>
      <c r="N53" s="1"/>
    </row>
    <row r="54" spans="1:14" ht="12.75">
      <c r="A54" s="1" t="s">
        <v>10</v>
      </c>
      <c r="B54" s="6">
        <v>210</v>
      </c>
      <c r="C54" s="7">
        <f t="shared" si="20"/>
        <v>0.0023769369206216254</v>
      </c>
      <c r="D54" s="6">
        <v>301</v>
      </c>
      <c r="E54" s="7">
        <f t="shared" si="21"/>
        <v>0.0019180770799347472</v>
      </c>
      <c r="F54" s="20">
        <v>4377041000</v>
      </c>
      <c r="G54" s="7">
        <f t="shared" si="22"/>
        <v>0.044653599512816895</v>
      </c>
      <c r="H54" s="20">
        <f t="shared" si="23"/>
        <v>14541664.451827243</v>
      </c>
      <c r="J54" s="8"/>
      <c r="N54" s="1"/>
    </row>
    <row r="55" spans="1:14" ht="12.75">
      <c r="A55" s="1" t="s">
        <v>11</v>
      </c>
      <c r="B55" s="6">
        <v>125</v>
      </c>
      <c r="C55" s="7">
        <f t="shared" si="20"/>
        <v>0.00141484340513192</v>
      </c>
      <c r="D55" s="6">
        <v>266</v>
      </c>
      <c r="E55" s="7">
        <f t="shared" si="21"/>
        <v>0.0016950448613376836</v>
      </c>
      <c r="F55" s="20">
        <v>485726004</v>
      </c>
      <c r="G55" s="7">
        <f t="shared" si="22"/>
        <v>0.0049552687433306875</v>
      </c>
      <c r="H55" s="20">
        <f t="shared" si="23"/>
        <v>1826037.6090225563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88349</v>
      </c>
      <c r="C57" s="11">
        <f t="shared" si="24"/>
        <v>0.9999999999999999</v>
      </c>
      <c r="D57" s="10">
        <f t="shared" si="24"/>
        <v>156928</v>
      </c>
      <c r="E57" s="11">
        <f t="shared" si="24"/>
        <v>0.9999999999999999</v>
      </c>
      <c r="F57" s="10">
        <f t="shared" si="24"/>
        <v>98022131424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B34" sqref="B3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Hkeo</cp:lastModifiedBy>
  <cp:lastPrinted>2001-02-08T21:22:29Z</cp:lastPrinted>
  <dcterms:created xsi:type="dcterms:W3CDTF">2000-09-06T18:30:25Z</dcterms:created>
  <dcterms:modified xsi:type="dcterms:W3CDTF">2010-03-01T19:21:33Z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